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firstSheet="1" activeTab="1"/>
  </bookViews>
  <sheets>
    <sheet name="XXXXXXXXX" sheetId="1" state="veryHidden" r:id="rId1"/>
    <sheet name="2024" sheetId="2" r:id="rId2"/>
    <sheet name="2023" sheetId="3" r:id="rId3"/>
  </sheets>
  <definedNames/>
  <calcPr fullCalcOnLoad="1"/>
</workbook>
</file>

<file path=xl/sharedStrings.xml><?xml version="1.0" encoding="utf-8"?>
<sst xmlns="http://schemas.openxmlformats.org/spreadsheetml/2006/main" count="133" uniqueCount="52">
  <si>
    <t>(Dùng cho đơn vị dự toán cấp trên và đơn vị</t>
  </si>
  <si>
    <t xml:space="preserve"> dự toán sử dụng ngân sách nhà nước)</t>
  </si>
  <si>
    <t>Số 
TT</t>
  </si>
  <si>
    <t>Nội dung</t>
  </si>
  <si>
    <t>5=4-3</t>
  </si>
  <si>
    <t>A</t>
  </si>
  <si>
    <t>I</t>
  </si>
  <si>
    <t xml:space="preserve"> Số thu phí, lệ phí</t>
  </si>
  <si>
    <t>Lệ phí</t>
  </si>
  <si>
    <t>Lệ phí…</t>
  </si>
  <si>
    <t>Phí</t>
  </si>
  <si>
    <t>Phí …</t>
  </si>
  <si>
    <t>II</t>
  </si>
  <si>
    <t>Chi từ nguồn thu phí được khấu trừ hoặc để lại</t>
  </si>
  <si>
    <t>Chi sự nghiệp………………….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</si>
  <si>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</si>
  <si>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</si>
  <si>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</si>
  <si>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</si>
  <si>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</si>
  <si>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</si>
  <si>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>III</t>
  </si>
  <si>
    <t xml:space="preserve"> Số phí, lệ phí nộp ngân sách nhà nước</t>
  </si>
  <si>
    <t>B</t>
  </si>
  <si>
    <t>Nguồn ngân sách trong nước</t>
  </si>
  <si>
    <t>1.1</t>
  </si>
  <si>
    <t>1.2</t>
  </si>
  <si>
    <t>Kinh phí không thực hiện chế độ tự chủ</t>
  </si>
  <si>
    <t xml:space="preserve">          ĐV tính: đồng</t>
  </si>
  <si>
    <t>Lệ phí hộ tịch</t>
  </si>
  <si>
    <t>Phí chứng thức:</t>
  </si>
  <si>
    <t xml:space="preserve"> Chương: 614</t>
  </si>
  <si>
    <t>Tổng số dự toán thu, chi, nộp ngân sách phí, lệ phí</t>
  </si>
  <si>
    <t>Căn cứ nghị định 163/2016/NĐ-CP ngày 21 tháng 12 năm 2016 của Chính phủ quy định chi tiết thi hành một số điều của Luật Ngân sách nhà nước;</t>
  </si>
  <si>
    <t>Thu khác</t>
  </si>
  <si>
    <t>Thu  từ nguồn thu dịch thuật</t>
  </si>
  <si>
    <t xml:space="preserve">Được trích lại từ nguồn </t>
  </si>
  <si>
    <t>Tổng số dự chi ngân sách nhà nước</t>
  </si>
  <si>
    <t>Biểu số 3- Ban hành kèm theo Thông tư số  90 ngày 28 tháng 9 năm 2018 của Bộ Tài chính</t>
  </si>
  <si>
    <t xml:space="preserve"> Đơn vị: PHÒNG TƯ PHÁP TP. BIÊN HÒA</t>
  </si>
  <si>
    <t>Căn cứ Thông tư 90/2018/TT-BTC ngày 28 tháng 9 năm2018 của Bộ Tài Chính sửa đổi bổ sung một số điều của Thông tư số 61/2017/TT-BTC ngày 15/6/2017 của Bộ Tài chính hướng dẫn về công khai ngân sách đối với đơn vị dự toán ngân sách.</t>
  </si>
  <si>
    <t>Ước thực hiện quý 1 so dự toán  (tỷ lệ %)</t>
  </si>
  <si>
    <t>Ước thực hiện quý 1 năm nay so với cùng kỳ năm trước (tỷ lệ %)</t>
  </si>
  <si>
    <t>Phí chứng thực:</t>
  </si>
  <si>
    <t>(Kèm theo Quyết định số         /QĐ-PTP ngày        của Phòng Tư pháp TP.Biên Hòa )</t>
  </si>
  <si>
    <t>(7%)</t>
  </si>
  <si>
    <t>(20%)</t>
  </si>
  <si>
    <t>(100%)</t>
  </si>
  <si>
    <t>CÔNG KHAI THỰC HIỆN DỰ TOÁN THU - CHI NGÂN SÁCH  QUÝ I NĂM 2024</t>
  </si>
  <si>
    <t>Dự toán được giao 2024</t>
  </si>
  <si>
    <t xml:space="preserve"> Thực
hiện Quý I/2024</t>
  </si>
  <si>
    <t>(Kèm theo Quyết định số         /QĐ-PTP ngày      tháng       năm 2024 của Phòng Tư pháp TP.Biên Hòa 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</si>
</sst>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%"/>
    <numFmt numFmtId="173" formatCode="0.0%"/>
    <numFmt numFmtId="174" formatCode="dd/mm/yyyy\ "/>
    <numFmt numFmtId="175" formatCode="[$-409]dddd\,\ mmmm\ dd\,\ yyyy"/>
    <numFmt numFmtId="176" formatCode="[$-409]h:mm:ss\ AM/PM"/>
    <numFmt numFmtId="177" formatCode="_ * #,##0.00_ ;_ * \-#,##0.00_ ;_ * &quot;-&quot;??_ ;_ @_ "/>
    <numFmt numFmtId="178" formatCode="_ * #,##0_ ;_ * \-#,##0_ ;_ * &quot;-&quot;_ ;_ @_ "/>
    <numFmt numFmtId="179" formatCode="0.00;[Red]0.00"/>
    <numFmt numFmtId="180" formatCode="[$-409]dddd\,\ mmmm\ d\,\ yyyy"/>
    <numFmt numFmtId="181" formatCode="0.000"/>
    <numFmt numFmtId="182" formatCode="0.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[$-1010000]d/m/yy;@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_-;\-* #,##0.0_-;_-* &quot;-&quot;??_-;_-@_-"/>
    <numFmt numFmtId="196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right" vertical="center" wrapTex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43" fillId="0" borderId="0" xfId="0" applyNumberFormat="1" applyFont="1" applyAlignment="1">
      <alignment horizontal="center"/>
    </xf>
    <xf numFmtId="3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top"/>
    </xf>
    <xf numFmtId="3" fontId="43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9" fontId="43" fillId="0" borderId="0" xfId="0" applyNumberFormat="1" applyFont="1" applyAlignment="1">
      <alignment/>
    </xf>
    <xf numFmtId="3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9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9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/>
    </xf>
    <xf numFmtId="3" fontId="43" fillId="0" borderId="0" xfId="0" applyNumberFormat="1" applyFont="1" applyAlignment="1" quotePrefix="1">
      <alignment/>
    </xf>
    <xf numFmtId="3" fontId="43" fillId="0" borderId="10" xfId="0" applyNumberFormat="1" applyFont="1" applyBorder="1" applyAlignment="1" quotePrefix="1">
      <alignment horizontal="right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3" fontId="43" fillId="0" borderId="10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20" sqref="F20"/>
    </sheetView>
  </sheetViews>
  <sheetFormatPr defaultColWidth="9.00390625" defaultRowHeight="15"/>
  <cols>
    <col min="1" max="1" width="5.421875" style="29" customWidth="1"/>
    <col min="2" max="2" width="32.00390625" style="4" customWidth="1"/>
    <col min="3" max="3" width="14.421875" style="3" customWidth="1"/>
    <col min="4" max="4" width="15.8515625" style="3" customWidth="1"/>
    <col min="5" max="5" width="15.421875" style="3" customWidth="1"/>
    <col min="6" max="6" width="14.00390625" style="3" customWidth="1"/>
    <col min="7" max="7" width="9.00390625" style="3" customWidth="1"/>
    <col min="8" max="16384" width="9.00390625" style="4" customWidth="1"/>
  </cols>
  <sheetData>
    <row r="1" spans="1:6" ht="15">
      <c r="A1" s="38" t="s">
        <v>38</v>
      </c>
      <c r="B1" s="38"/>
      <c r="C1" s="38"/>
      <c r="D1" s="38"/>
      <c r="E1" s="38"/>
      <c r="F1" s="38"/>
    </row>
    <row r="2" spans="1:6" ht="9.75" customHeight="1">
      <c r="A2" s="30"/>
      <c r="B2" s="30"/>
      <c r="C2" s="12"/>
      <c r="D2" s="12"/>
      <c r="E2" s="12"/>
      <c r="F2" s="12"/>
    </row>
    <row r="3" spans="1:2" ht="15">
      <c r="A3" s="15" t="s">
        <v>39</v>
      </c>
      <c r="B3" s="15"/>
    </row>
    <row r="4" spans="1:2" ht="15">
      <c r="A4" s="39" t="s">
        <v>31</v>
      </c>
      <c r="B4" s="39"/>
    </row>
    <row r="5" spans="1:2" ht="11.25" customHeight="1">
      <c r="A5" s="31"/>
      <c r="B5" s="31"/>
    </row>
    <row r="6" spans="1:6" ht="15">
      <c r="A6" s="40" t="s">
        <v>48</v>
      </c>
      <c r="B6" s="40"/>
      <c r="C6" s="40"/>
      <c r="D6" s="40"/>
      <c r="E6" s="40"/>
      <c r="F6" s="40"/>
    </row>
    <row r="7" spans="1:6" ht="15">
      <c r="A7" s="38" t="s">
        <v>51</v>
      </c>
      <c r="B7" s="38"/>
      <c r="C7" s="38"/>
      <c r="D7" s="38"/>
      <c r="E7" s="38"/>
      <c r="F7" s="38"/>
    </row>
    <row r="8" spans="1:6" ht="15">
      <c r="A8" s="41" t="s">
        <v>0</v>
      </c>
      <c r="B8" s="41"/>
      <c r="C8" s="41"/>
      <c r="D8" s="41"/>
      <c r="E8" s="41"/>
      <c r="F8" s="41"/>
    </row>
    <row r="9" spans="1:6" ht="15">
      <c r="A9" s="41" t="s">
        <v>1</v>
      </c>
      <c r="B9" s="41"/>
      <c r="C9" s="41"/>
      <c r="D9" s="41"/>
      <c r="E9" s="41"/>
      <c r="F9" s="41"/>
    </row>
    <row r="10" spans="2:6" ht="15">
      <c r="B10" s="29"/>
      <c r="C10" s="29"/>
      <c r="D10" s="29"/>
      <c r="E10" s="29"/>
      <c r="F10" s="29"/>
    </row>
    <row r="11" spans="1:6" ht="43.5" customHeight="1">
      <c r="A11" s="34" t="s">
        <v>33</v>
      </c>
      <c r="B11" s="35"/>
      <c r="C11" s="35"/>
      <c r="D11" s="35"/>
      <c r="E11" s="35"/>
      <c r="F11" s="35"/>
    </row>
    <row r="12" spans="1:6" ht="50.25" customHeight="1">
      <c r="A12" s="34" t="s">
        <v>40</v>
      </c>
      <c r="B12" s="35"/>
      <c r="C12" s="35"/>
      <c r="D12" s="35"/>
      <c r="E12" s="35"/>
      <c r="F12" s="35"/>
    </row>
    <row r="13" spans="1:6" ht="15.75" customHeight="1">
      <c r="A13" s="26"/>
      <c r="B13" s="27"/>
      <c r="C13" s="36"/>
      <c r="D13" s="36"/>
      <c r="E13" s="36" t="s">
        <v>28</v>
      </c>
      <c r="F13" s="36"/>
    </row>
    <row r="14" spans="1:6" ht="107.25" customHeight="1">
      <c r="A14" s="5" t="s">
        <v>2</v>
      </c>
      <c r="B14" s="6" t="s">
        <v>3</v>
      </c>
      <c r="C14" s="7" t="s">
        <v>49</v>
      </c>
      <c r="D14" s="7" t="s">
        <v>50</v>
      </c>
      <c r="E14" s="7" t="s">
        <v>41</v>
      </c>
      <c r="F14" s="7" t="s">
        <v>42</v>
      </c>
    </row>
    <row r="15" spans="1:6" ht="15">
      <c r="A15" s="8">
        <v>1</v>
      </c>
      <c r="B15" s="8">
        <v>2</v>
      </c>
      <c r="C15" s="9">
        <v>3</v>
      </c>
      <c r="D15" s="9">
        <v>4</v>
      </c>
      <c r="E15" s="9" t="s">
        <v>4</v>
      </c>
      <c r="F15" s="9">
        <v>6</v>
      </c>
    </row>
    <row r="16" spans="1:6" ht="30.75">
      <c r="A16" s="6" t="s">
        <v>5</v>
      </c>
      <c r="B16" s="21" t="s">
        <v>32</v>
      </c>
      <c r="C16" s="19">
        <v>0</v>
      </c>
      <c r="D16" s="19">
        <v>0</v>
      </c>
      <c r="E16" s="9">
        <v>0</v>
      </c>
      <c r="F16" s="19"/>
    </row>
    <row r="17" spans="1:6" ht="18.75" customHeight="1">
      <c r="A17" s="6" t="s">
        <v>6</v>
      </c>
      <c r="B17" s="21" t="s">
        <v>7</v>
      </c>
      <c r="C17" s="17">
        <f>C18+C21</f>
        <v>420000000</v>
      </c>
      <c r="D17" s="17">
        <f>D18+D21</f>
        <v>71361000</v>
      </c>
      <c r="E17" s="28">
        <f>(D17/C17)*100%</f>
        <v>0.16990714285714287</v>
      </c>
      <c r="F17" s="28">
        <f>((D17-'2023'!D17)/'2023'!D17)*100%</f>
        <v>-0.4406261513016077</v>
      </c>
    </row>
    <row r="18" spans="1:6" ht="18.75" customHeight="1">
      <c r="A18" s="8">
        <v>1</v>
      </c>
      <c r="B18" s="22" t="s">
        <v>8</v>
      </c>
      <c r="C18" s="17">
        <v>360000000</v>
      </c>
      <c r="D18" s="17">
        <f>D19</f>
        <v>62775000</v>
      </c>
      <c r="E18" s="28">
        <f aca="true" t="shared" si="0" ref="E18:E43">(D18/C18)*100%</f>
        <v>0.174375</v>
      </c>
      <c r="F18" s="28">
        <f>((D18-'2023'!D18)/'2023'!D18)*100%</f>
        <v>-0.4791969137594889</v>
      </c>
    </row>
    <row r="19" spans="1:6" ht="18" customHeight="1">
      <c r="A19" s="8"/>
      <c r="B19" s="22" t="s">
        <v>29</v>
      </c>
      <c r="C19" s="16">
        <v>360000000</v>
      </c>
      <c r="D19" s="16">
        <v>62775000</v>
      </c>
      <c r="E19" s="28">
        <f t="shared" si="0"/>
        <v>0.174375</v>
      </c>
      <c r="F19" s="28">
        <f>((D19-'2023'!D19)/'2023'!D19)*100%</f>
        <v>-0.4791969137594889</v>
      </c>
    </row>
    <row r="20" spans="1:6" ht="18" customHeight="1">
      <c r="A20" s="8"/>
      <c r="B20" s="22" t="s">
        <v>9</v>
      </c>
      <c r="C20" s="17"/>
      <c r="D20" s="17"/>
      <c r="E20" s="28"/>
      <c r="F20" s="28"/>
    </row>
    <row r="21" spans="1:9" ht="18.75" customHeight="1">
      <c r="A21" s="8">
        <v>2</v>
      </c>
      <c r="B21" s="22" t="s">
        <v>10</v>
      </c>
      <c r="C21" s="17">
        <f>C22</f>
        <v>60000000</v>
      </c>
      <c r="D21" s="17">
        <f>D22</f>
        <v>8586000</v>
      </c>
      <c r="E21" s="28">
        <f t="shared" si="0"/>
        <v>0.1431</v>
      </c>
      <c r="F21" s="33" t="s">
        <v>45</v>
      </c>
      <c r="G21" s="32"/>
      <c r="H21" s="18"/>
      <c r="I21" s="18"/>
    </row>
    <row r="22" spans="1:7" ht="18.75" customHeight="1">
      <c r="A22" s="8"/>
      <c r="B22" s="22" t="s">
        <v>43</v>
      </c>
      <c r="C22" s="16">
        <v>60000000</v>
      </c>
      <c r="D22" s="16">
        <v>8586000</v>
      </c>
      <c r="E22" s="28">
        <f t="shared" si="0"/>
        <v>0.1431</v>
      </c>
      <c r="F22" s="33" t="s">
        <v>45</v>
      </c>
      <c r="G22" s="32"/>
    </row>
    <row r="23" spans="1:7" ht="30.75">
      <c r="A23" s="6" t="s">
        <v>12</v>
      </c>
      <c r="B23" s="21" t="s">
        <v>13</v>
      </c>
      <c r="C23" s="17">
        <v>30000000</v>
      </c>
      <c r="D23" s="17">
        <v>0</v>
      </c>
      <c r="E23" s="28">
        <f t="shared" si="0"/>
        <v>0</v>
      </c>
      <c r="F23" s="33" t="s">
        <v>47</v>
      </c>
      <c r="G23" s="32"/>
    </row>
    <row r="24" spans="1:7" ht="22.5" customHeight="1">
      <c r="A24" s="20">
        <v>1</v>
      </c>
      <c r="B24" s="23" t="s">
        <v>14</v>
      </c>
      <c r="C24" s="17"/>
      <c r="D24" s="17"/>
      <c r="E24" s="28"/>
      <c r="F24" s="28"/>
      <c r="G24" s="32"/>
    </row>
    <row r="25" spans="1:7" ht="23.25" customHeight="1">
      <c r="A25" s="8" t="s">
        <v>15</v>
      </c>
      <c r="B25" s="22" t="s">
        <v>16</v>
      </c>
      <c r="C25" s="17"/>
      <c r="D25" s="17"/>
      <c r="E25" s="28"/>
      <c r="F25" s="28"/>
      <c r="G25" s="32"/>
    </row>
    <row r="26" spans="1:7" ht="30.75">
      <c r="A26" s="8" t="s">
        <v>17</v>
      </c>
      <c r="B26" s="22" t="s">
        <v>18</v>
      </c>
      <c r="C26" s="17"/>
      <c r="D26" s="17"/>
      <c r="E26" s="28"/>
      <c r="F26" s="28"/>
      <c r="G26" s="32"/>
    </row>
    <row r="27" spans="1:7" ht="27.75" customHeight="1">
      <c r="A27" s="20">
        <v>2</v>
      </c>
      <c r="B27" s="23" t="s">
        <v>19</v>
      </c>
      <c r="C27" s="17">
        <f>C23</f>
        <v>30000000</v>
      </c>
      <c r="D27" s="17">
        <f>D28</f>
        <v>0</v>
      </c>
      <c r="E27" s="28">
        <f t="shared" si="0"/>
        <v>0</v>
      </c>
      <c r="F27" s="33" t="s">
        <v>47</v>
      </c>
      <c r="G27" s="32"/>
    </row>
    <row r="28" spans="1:7" ht="21" customHeight="1">
      <c r="A28" s="8" t="s">
        <v>15</v>
      </c>
      <c r="B28" s="22" t="s">
        <v>20</v>
      </c>
      <c r="C28" s="16">
        <f>C27</f>
        <v>30000000</v>
      </c>
      <c r="D28" s="16">
        <f>D29</f>
        <v>0</v>
      </c>
      <c r="E28" s="28">
        <f t="shared" si="0"/>
        <v>0</v>
      </c>
      <c r="F28" s="33" t="s">
        <v>47</v>
      </c>
      <c r="G28" s="32"/>
    </row>
    <row r="29" spans="1:7" ht="21.75" customHeight="1">
      <c r="A29" s="8"/>
      <c r="B29" s="22" t="s">
        <v>36</v>
      </c>
      <c r="C29" s="16">
        <f>C28</f>
        <v>30000000</v>
      </c>
      <c r="D29" s="16">
        <f>D23</f>
        <v>0</v>
      </c>
      <c r="E29" s="28">
        <f t="shared" si="0"/>
        <v>0</v>
      </c>
      <c r="F29" s="33" t="s">
        <v>47</v>
      </c>
      <c r="G29" s="32"/>
    </row>
    <row r="30" spans="1:7" ht="30" customHeight="1">
      <c r="A30" s="8" t="s">
        <v>17</v>
      </c>
      <c r="B30" s="22" t="s">
        <v>18</v>
      </c>
      <c r="C30" s="17"/>
      <c r="D30" s="17"/>
      <c r="E30" s="28"/>
      <c r="F30" s="28"/>
      <c r="G30" s="32"/>
    </row>
    <row r="31" spans="1:7" ht="15">
      <c r="A31" s="8"/>
      <c r="B31" s="22"/>
      <c r="C31" s="17"/>
      <c r="D31" s="17"/>
      <c r="E31" s="28"/>
      <c r="F31" s="28"/>
      <c r="G31" s="32"/>
    </row>
    <row r="32" spans="1:7" ht="30.75">
      <c r="A32" s="6" t="s">
        <v>21</v>
      </c>
      <c r="B32" s="21" t="s">
        <v>22</v>
      </c>
      <c r="C32" s="17">
        <f>C33+C36</f>
        <v>390000000</v>
      </c>
      <c r="D32" s="17">
        <f>D33+D36</f>
        <v>62775000</v>
      </c>
      <c r="E32" s="28">
        <f t="shared" si="0"/>
        <v>0.16096153846153846</v>
      </c>
      <c r="F32" s="28">
        <f>((D32-'2023'!D34)/'2023'!D34)*100%</f>
        <v>-0.4791969137594889</v>
      </c>
      <c r="G32" s="32"/>
    </row>
    <row r="33" spans="1:7" ht="21.75" customHeight="1">
      <c r="A33" s="20">
        <v>1</v>
      </c>
      <c r="B33" s="23" t="s">
        <v>8</v>
      </c>
      <c r="C33" s="17">
        <f>C34</f>
        <v>360000000</v>
      </c>
      <c r="D33" s="17">
        <f>D34</f>
        <v>62775000</v>
      </c>
      <c r="E33" s="28">
        <f t="shared" si="0"/>
        <v>0.174375</v>
      </c>
      <c r="F33" s="28">
        <f>((D33-'2023'!D35)/'2023'!D35)*100%</f>
        <v>-0.4791969137594889</v>
      </c>
      <c r="G33" s="32"/>
    </row>
    <row r="34" spans="1:7" ht="21.75" customHeight="1">
      <c r="A34" s="6"/>
      <c r="B34" s="22" t="s">
        <v>29</v>
      </c>
      <c r="C34" s="16">
        <v>360000000</v>
      </c>
      <c r="D34" s="16">
        <f>D18</f>
        <v>62775000</v>
      </c>
      <c r="E34" s="28">
        <f t="shared" si="0"/>
        <v>0.174375</v>
      </c>
      <c r="F34" s="28">
        <f>((D34-'2023'!D36)/'2023'!D36)*100%</f>
        <v>-0.4791969137594889</v>
      </c>
      <c r="G34" s="32"/>
    </row>
    <row r="35" spans="1:7" ht="19.5" customHeight="1">
      <c r="A35" s="6"/>
      <c r="B35" s="22" t="s">
        <v>9</v>
      </c>
      <c r="C35" s="17"/>
      <c r="D35" s="17"/>
      <c r="E35" s="28"/>
      <c r="F35" s="28"/>
      <c r="G35" s="32"/>
    </row>
    <row r="36" spans="1:7" ht="19.5" customHeight="1">
      <c r="A36" s="20">
        <v>2</v>
      </c>
      <c r="B36" s="22" t="s">
        <v>10</v>
      </c>
      <c r="C36" s="17">
        <v>30000000</v>
      </c>
      <c r="D36" s="17">
        <f>D27</f>
        <v>0</v>
      </c>
      <c r="E36" s="28"/>
      <c r="F36" s="33" t="s">
        <v>47</v>
      </c>
      <c r="G36" s="32"/>
    </row>
    <row r="37" spans="1:7" ht="19.5" customHeight="1">
      <c r="A37" s="6"/>
      <c r="B37" s="22" t="s">
        <v>30</v>
      </c>
      <c r="C37" s="16">
        <f>C36</f>
        <v>30000000</v>
      </c>
      <c r="D37" s="16">
        <f>D22*0.5</f>
        <v>4293000</v>
      </c>
      <c r="E37" s="28">
        <f t="shared" si="0"/>
        <v>0.1431</v>
      </c>
      <c r="F37" s="33" t="s">
        <v>45</v>
      </c>
      <c r="G37" s="32"/>
    </row>
    <row r="38" spans="1:7" ht="20.25" customHeight="1">
      <c r="A38" s="8"/>
      <c r="B38" s="22" t="s">
        <v>11</v>
      </c>
      <c r="C38" s="17"/>
      <c r="D38" s="17"/>
      <c r="E38" s="28"/>
      <c r="F38" s="28"/>
      <c r="G38" s="32"/>
    </row>
    <row r="39" spans="1:7" s="11" customFormat="1" ht="30.75">
      <c r="A39" s="6" t="s">
        <v>23</v>
      </c>
      <c r="B39" s="21" t="s">
        <v>37</v>
      </c>
      <c r="C39" s="17">
        <f>C40</f>
        <v>2208800000</v>
      </c>
      <c r="D39" s="17">
        <f>D40</f>
        <v>396803615</v>
      </c>
      <c r="E39" s="28">
        <f t="shared" si="0"/>
        <v>0.17964669277435713</v>
      </c>
      <c r="F39" s="28">
        <f>((D39-'2023'!D41)/'2023'!D41)*100%</f>
        <v>0.20061493012123194</v>
      </c>
      <c r="G39" s="32"/>
    </row>
    <row r="40" spans="1:7" s="11" customFormat="1" ht="21" customHeight="1">
      <c r="A40" s="6" t="s">
        <v>6</v>
      </c>
      <c r="B40" s="21" t="s">
        <v>24</v>
      </c>
      <c r="C40" s="17">
        <f>C41</f>
        <v>2208800000</v>
      </c>
      <c r="D40" s="17">
        <f>D41</f>
        <v>396803615</v>
      </c>
      <c r="E40" s="28">
        <f t="shared" si="0"/>
        <v>0.17964669277435713</v>
      </c>
      <c r="F40" s="28">
        <f>((D40-'2023'!D42)/'2023'!D42)*100%</f>
        <v>0.20061493012123194</v>
      </c>
      <c r="G40" s="32"/>
    </row>
    <row r="41" spans="1:7" s="11" customFormat="1" ht="25.5" customHeight="1">
      <c r="A41" s="6">
        <v>1</v>
      </c>
      <c r="B41" s="21" t="s">
        <v>19</v>
      </c>
      <c r="C41" s="17">
        <f>C42+C43</f>
        <v>2208800000</v>
      </c>
      <c r="D41" s="17">
        <f>D42+D43</f>
        <v>396803615</v>
      </c>
      <c r="E41" s="28">
        <f t="shared" si="0"/>
        <v>0.17964669277435713</v>
      </c>
      <c r="F41" s="28">
        <f>((D41-'2023'!D43)/'2023'!D43)*100%</f>
        <v>0.20061493012123194</v>
      </c>
      <c r="G41" s="32"/>
    </row>
    <row r="42" spans="1:7" s="14" customFormat="1" ht="23.25" customHeight="1">
      <c r="A42" s="8" t="s">
        <v>25</v>
      </c>
      <c r="B42" s="22" t="s">
        <v>20</v>
      </c>
      <c r="C42" s="16">
        <v>1788000000</v>
      </c>
      <c r="D42" s="16">
        <v>387203615</v>
      </c>
      <c r="E42" s="28">
        <f t="shared" si="0"/>
        <v>0.21655683165548098</v>
      </c>
      <c r="F42" s="28">
        <f>((D42-'2023'!D44)/'2023'!D44)*100%</f>
        <v>0.17383403633825806</v>
      </c>
      <c r="G42" s="32"/>
    </row>
    <row r="43" spans="1:9" s="14" customFormat="1" ht="33.75" customHeight="1">
      <c r="A43" s="1" t="s">
        <v>26</v>
      </c>
      <c r="B43" s="24" t="s">
        <v>27</v>
      </c>
      <c r="C43" s="2">
        <v>420800000</v>
      </c>
      <c r="D43" s="2">
        <v>9600000</v>
      </c>
      <c r="E43" s="28">
        <f t="shared" si="0"/>
        <v>0.022813688212927757</v>
      </c>
      <c r="F43" s="28">
        <v>0</v>
      </c>
      <c r="G43" s="32"/>
      <c r="I43" s="25"/>
    </row>
    <row r="45" spans="4:6" ht="16.5">
      <c r="D45" s="37"/>
      <c r="E45" s="37"/>
      <c r="F45" s="37"/>
    </row>
    <row r="50" spans="4:6" ht="16.5">
      <c r="D50" s="37"/>
      <c r="E50" s="37"/>
      <c r="F50" s="37"/>
    </row>
  </sheetData>
  <sheetProtection/>
  <mergeCells count="12">
    <mergeCell ref="A1:F1"/>
    <mergeCell ref="A4:B4"/>
    <mergeCell ref="A6:F6"/>
    <mergeCell ref="A7:F7"/>
    <mergeCell ref="A8:F8"/>
    <mergeCell ref="A9:F9"/>
    <mergeCell ref="A11:F11"/>
    <mergeCell ref="A12:F12"/>
    <mergeCell ref="C13:D13"/>
    <mergeCell ref="E13:F13"/>
    <mergeCell ref="D45:F45"/>
    <mergeCell ref="D50:F50"/>
  </mergeCells>
  <printOptions/>
  <pageMargins left="0.7" right="0.7" top="0.75" bottom="0.75" header="0.3" footer="0.3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2">
      <selection activeCell="H34" sqref="H34"/>
    </sheetView>
  </sheetViews>
  <sheetFormatPr defaultColWidth="9.00390625" defaultRowHeight="15"/>
  <cols>
    <col min="1" max="1" width="5.421875" style="29" customWidth="1"/>
    <col min="2" max="2" width="32.00390625" style="4" customWidth="1"/>
    <col min="3" max="3" width="14.421875" style="3" customWidth="1"/>
    <col min="4" max="4" width="15.8515625" style="3" customWidth="1"/>
    <col min="5" max="5" width="15.421875" style="3" customWidth="1"/>
    <col min="6" max="6" width="14.00390625" style="3" customWidth="1"/>
    <col min="7" max="7" width="9.00390625" style="3" customWidth="1"/>
    <col min="8" max="16384" width="9.00390625" style="4" customWidth="1"/>
  </cols>
  <sheetData>
    <row r="1" spans="1:6" ht="15">
      <c r="A1" s="38" t="s">
        <v>38</v>
      </c>
      <c r="B1" s="38"/>
      <c r="C1" s="38"/>
      <c r="D1" s="38"/>
      <c r="E1" s="38"/>
      <c r="F1" s="38"/>
    </row>
    <row r="2" spans="1:6" ht="9.75" customHeight="1">
      <c r="A2" s="30"/>
      <c r="B2" s="30"/>
      <c r="C2" s="12"/>
      <c r="D2" s="12"/>
      <c r="E2" s="12"/>
      <c r="F2" s="12"/>
    </row>
    <row r="3" spans="1:2" ht="15">
      <c r="A3" s="15" t="s">
        <v>39</v>
      </c>
      <c r="B3" s="15"/>
    </row>
    <row r="4" spans="1:2" ht="15">
      <c r="A4" s="39" t="s">
        <v>31</v>
      </c>
      <c r="B4" s="39"/>
    </row>
    <row r="5" spans="1:2" ht="11.25" customHeight="1">
      <c r="A5" s="31"/>
      <c r="B5" s="31"/>
    </row>
    <row r="6" spans="1:6" ht="15">
      <c r="A6" s="40" t="s">
        <v>48</v>
      </c>
      <c r="B6" s="40"/>
      <c r="C6" s="40"/>
      <c r="D6" s="40"/>
      <c r="E6" s="40"/>
      <c r="F6" s="40"/>
    </row>
    <row r="7" spans="1:6" ht="15">
      <c r="A7" s="38" t="s">
        <v>44</v>
      </c>
      <c r="B7" s="38"/>
      <c r="C7" s="38"/>
      <c r="D7" s="38"/>
      <c r="E7" s="38"/>
      <c r="F7" s="38"/>
    </row>
    <row r="8" spans="1:6" ht="15">
      <c r="A8" s="41" t="s">
        <v>0</v>
      </c>
      <c r="B8" s="41"/>
      <c r="C8" s="41"/>
      <c r="D8" s="41"/>
      <c r="E8" s="41"/>
      <c r="F8" s="41"/>
    </row>
    <row r="9" spans="1:6" ht="15">
      <c r="A9" s="41" t="s">
        <v>1</v>
      </c>
      <c r="B9" s="41"/>
      <c r="C9" s="41"/>
      <c r="D9" s="41"/>
      <c r="E9" s="41"/>
      <c r="F9" s="41"/>
    </row>
    <row r="10" spans="2:6" ht="15">
      <c r="B10" s="29"/>
      <c r="C10" s="29"/>
      <c r="D10" s="29"/>
      <c r="E10" s="29"/>
      <c r="F10" s="29"/>
    </row>
    <row r="11" spans="1:6" ht="43.5" customHeight="1">
      <c r="A11" s="34" t="s">
        <v>33</v>
      </c>
      <c r="B11" s="35"/>
      <c r="C11" s="35"/>
      <c r="D11" s="35"/>
      <c r="E11" s="35"/>
      <c r="F11" s="35"/>
    </row>
    <row r="12" spans="1:6" ht="50.25" customHeight="1">
      <c r="A12" s="34" t="s">
        <v>40</v>
      </c>
      <c r="B12" s="35"/>
      <c r="C12" s="35"/>
      <c r="D12" s="35"/>
      <c r="E12" s="35"/>
      <c r="F12" s="35"/>
    </row>
    <row r="13" spans="1:6" ht="15.75" customHeight="1">
      <c r="A13" s="26"/>
      <c r="B13" s="27"/>
      <c r="C13" s="36"/>
      <c r="D13" s="36"/>
      <c r="E13" s="36" t="s">
        <v>28</v>
      </c>
      <c r="F13" s="36"/>
    </row>
    <row r="14" spans="1:6" ht="107.25" customHeight="1">
      <c r="A14" s="5" t="s">
        <v>2</v>
      </c>
      <c r="B14" s="6" t="s">
        <v>3</v>
      </c>
      <c r="C14" s="7" t="s">
        <v>49</v>
      </c>
      <c r="D14" s="7" t="s">
        <v>50</v>
      </c>
      <c r="E14" s="7" t="s">
        <v>41</v>
      </c>
      <c r="F14" s="7" t="s">
        <v>42</v>
      </c>
    </row>
    <row r="15" spans="1:6" ht="15">
      <c r="A15" s="8">
        <v>1</v>
      </c>
      <c r="B15" s="8">
        <v>2</v>
      </c>
      <c r="C15" s="9">
        <v>3</v>
      </c>
      <c r="D15" s="9">
        <v>4</v>
      </c>
      <c r="E15" s="9" t="s">
        <v>4</v>
      </c>
      <c r="F15" s="9">
        <v>6</v>
      </c>
    </row>
    <row r="16" spans="1:6" ht="30.75">
      <c r="A16" s="6" t="s">
        <v>5</v>
      </c>
      <c r="B16" s="21" t="s">
        <v>32</v>
      </c>
      <c r="C16" s="19">
        <v>0</v>
      </c>
      <c r="D16" s="19">
        <v>0</v>
      </c>
      <c r="E16" s="9">
        <v>0</v>
      </c>
      <c r="F16" s="19"/>
    </row>
    <row r="17" spans="1:6" ht="18.75" customHeight="1">
      <c r="A17" s="6" t="s">
        <v>6</v>
      </c>
      <c r="B17" s="21" t="s">
        <v>7</v>
      </c>
      <c r="C17" s="17">
        <f>C18+C21</f>
        <v>310000000</v>
      </c>
      <c r="D17" s="17">
        <f>D18+D21</f>
        <v>127573000</v>
      </c>
      <c r="E17" s="28">
        <f>(D17/C17)*100%</f>
        <v>0.4115258064516129</v>
      </c>
      <c r="F17" s="28">
        <f>((D17-'2023'!D17)/'2023'!D17)*100%</f>
        <v>0</v>
      </c>
    </row>
    <row r="18" spans="1:6" ht="18.75" customHeight="1">
      <c r="A18" s="8">
        <v>1</v>
      </c>
      <c r="B18" s="22" t="s">
        <v>8</v>
      </c>
      <c r="C18" s="17">
        <v>250000000</v>
      </c>
      <c r="D18" s="17">
        <f>D19</f>
        <v>120535000</v>
      </c>
      <c r="E18" s="28">
        <f aca="true" t="shared" si="0" ref="E18:E45">(D18/C18)*100%</f>
        <v>0.48214</v>
      </c>
      <c r="F18" s="28">
        <f>((D18-'2023'!D18)/'2023'!D18)*100%</f>
        <v>0</v>
      </c>
    </row>
    <row r="19" spans="1:6" ht="18" customHeight="1">
      <c r="A19" s="8"/>
      <c r="B19" s="22" t="s">
        <v>29</v>
      </c>
      <c r="C19" s="16">
        <v>130000000</v>
      </c>
      <c r="D19" s="16">
        <f>39410000+42500000+38625000</f>
        <v>120535000</v>
      </c>
      <c r="E19" s="28">
        <f t="shared" si="0"/>
        <v>0.9271923076923076</v>
      </c>
      <c r="F19" s="28">
        <f>((D19-'2023'!D19)/'2023'!D19)*100%</f>
        <v>0</v>
      </c>
    </row>
    <row r="20" spans="1:6" ht="18" customHeight="1">
      <c r="A20" s="8"/>
      <c r="B20" s="22" t="s">
        <v>9</v>
      </c>
      <c r="C20" s="17"/>
      <c r="D20" s="17"/>
      <c r="E20" s="28"/>
      <c r="F20" s="28"/>
    </row>
    <row r="21" spans="1:8" ht="18.75" customHeight="1">
      <c r="A21" s="8">
        <v>2</v>
      </c>
      <c r="B21" s="22" t="s">
        <v>10</v>
      </c>
      <c r="C21" s="17">
        <f>C22</f>
        <v>60000000</v>
      </c>
      <c r="D21" s="17">
        <f>D22</f>
        <v>7038000</v>
      </c>
      <c r="E21" s="28">
        <f t="shared" si="0"/>
        <v>0.1173</v>
      </c>
      <c r="F21" s="33" t="s">
        <v>45</v>
      </c>
      <c r="H21" s="18"/>
    </row>
    <row r="22" spans="1:6" ht="18.75" customHeight="1">
      <c r="A22" s="8"/>
      <c r="B22" s="22" t="s">
        <v>43</v>
      </c>
      <c r="C22" s="16">
        <v>60000000</v>
      </c>
      <c r="D22" s="16">
        <f>2596000+3858000+584000</f>
        <v>7038000</v>
      </c>
      <c r="E22" s="28">
        <f t="shared" si="0"/>
        <v>0.1173</v>
      </c>
      <c r="F22" s="33" t="s">
        <v>45</v>
      </c>
    </row>
    <row r="23" spans="1:6" ht="20.25" customHeight="1">
      <c r="A23" s="6" t="s">
        <v>12</v>
      </c>
      <c r="B23" s="21" t="s">
        <v>34</v>
      </c>
      <c r="C23" s="17">
        <f>C24</f>
        <v>250000000</v>
      </c>
      <c r="D23" s="17">
        <f>D24</f>
        <v>47805000</v>
      </c>
      <c r="E23" s="28">
        <f t="shared" si="0"/>
        <v>0.19122</v>
      </c>
      <c r="F23" s="33" t="s">
        <v>46</v>
      </c>
    </row>
    <row r="24" spans="1:6" ht="20.25" customHeight="1">
      <c r="A24" s="8"/>
      <c r="B24" s="22" t="s">
        <v>35</v>
      </c>
      <c r="C24" s="16">
        <v>250000000</v>
      </c>
      <c r="D24" s="16">
        <v>47805000</v>
      </c>
      <c r="E24" s="28">
        <f t="shared" si="0"/>
        <v>0.19122</v>
      </c>
      <c r="F24" s="33" t="s">
        <v>46</v>
      </c>
    </row>
    <row r="25" spans="1:6" ht="30.75">
      <c r="A25" s="6" t="s">
        <v>21</v>
      </c>
      <c r="B25" s="21" t="s">
        <v>13</v>
      </c>
      <c r="C25" s="17">
        <v>280000000</v>
      </c>
      <c r="D25" s="17">
        <v>0</v>
      </c>
      <c r="E25" s="28">
        <f t="shared" si="0"/>
        <v>0</v>
      </c>
      <c r="F25" s="33" t="s">
        <v>47</v>
      </c>
    </row>
    <row r="26" spans="1:6" ht="22.5" customHeight="1">
      <c r="A26" s="20">
        <v>1</v>
      </c>
      <c r="B26" s="23" t="s">
        <v>14</v>
      </c>
      <c r="C26" s="17"/>
      <c r="D26" s="17"/>
      <c r="E26" s="28"/>
      <c r="F26" s="28"/>
    </row>
    <row r="27" spans="1:6" ht="23.25" customHeight="1">
      <c r="A27" s="8" t="s">
        <v>15</v>
      </c>
      <c r="B27" s="22" t="s">
        <v>16</v>
      </c>
      <c r="C27" s="17"/>
      <c r="D27" s="17"/>
      <c r="E27" s="28"/>
      <c r="F27" s="28"/>
    </row>
    <row r="28" spans="1:6" ht="30.75">
      <c r="A28" s="8" t="s">
        <v>17</v>
      </c>
      <c r="B28" s="22" t="s">
        <v>18</v>
      </c>
      <c r="C28" s="17"/>
      <c r="D28" s="17"/>
      <c r="E28" s="28"/>
      <c r="F28" s="28"/>
    </row>
    <row r="29" spans="1:6" ht="27.75" customHeight="1">
      <c r="A29" s="20">
        <v>2</v>
      </c>
      <c r="B29" s="23" t="s">
        <v>19</v>
      </c>
      <c r="C29" s="17">
        <f>C25</f>
        <v>280000000</v>
      </c>
      <c r="D29" s="17">
        <f>D30</f>
        <v>0</v>
      </c>
      <c r="E29" s="28">
        <f t="shared" si="0"/>
        <v>0</v>
      </c>
      <c r="F29" s="33" t="s">
        <v>47</v>
      </c>
    </row>
    <row r="30" spans="1:6" ht="21" customHeight="1">
      <c r="A30" s="8" t="s">
        <v>15</v>
      </c>
      <c r="B30" s="22" t="s">
        <v>20</v>
      </c>
      <c r="C30" s="16">
        <f>C29</f>
        <v>280000000</v>
      </c>
      <c r="D30" s="16">
        <f>D31</f>
        <v>0</v>
      </c>
      <c r="E30" s="28">
        <f t="shared" si="0"/>
        <v>0</v>
      </c>
      <c r="F30" s="33" t="s">
        <v>47</v>
      </c>
    </row>
    <row r="31" spans="1:6" ht="21.75" customHeight="1">
      <c r="A31" s="8"/>
      <c r="B31" s="22" t="s">
        <v>36</v>
      </c>
      <c r="C31" s="16">
        <f>C30</f>
        <v>280000000</v>
      </c>
      <c r="D31" s="16">
        <f>D25</f>
        <v>0</v>
      </c>
      <c r="E31" s="28">
        <f t="shared" si="0"/>
        <v>0</v>
      </c>
      <c r="F31" s="33" t="s">
        <v>47</v>
      </c>
    </row>
    <row r="32" spans="1:6" ht="30" customHeight="1">
      <c r="A32" s="8" t="s">
        <v>17</v>
      </c>
      <c r="B32" s="22" t="s">
        <v>18</v>
      </c>
      <c r="C32" s="17"/>
      <c r="D32" s="17"/>
      <c r="E32" s="28"/>
      <c r="F32" s="28"/>
    </row>
    <row r="33" spans="1:6" ht="15">
      <c r="A33" s="8"/>
      <c r="B33" s="22"/>
      <c r="C33" s="17"/>
      <c r="D33" s="17"/>
      <c r="E33" s="28"/>
      <c r="F33" s="28"/>
    </row>
    <row r="34" spans="1:6" ht="30.75">
      <c r="A34" s="6" t="s">
        <v>21</v>
      </c>
      <c r="B34" s="21" t="s">
        <v>22</v>
      </c>
      <c r="C34" s="17">
        <f>C35+C38</f>
        <v>280000000</v>
      </c>
      <c r="D34" s="17">
        <f>D35+D38</f>
        <v>120535000</v>
      </c>
      <c r="E34" s="28">
        <f t="shared" si="0"/>
        <v>0.43048214285714287</v>
      </c>
      <c r="F34" s="28">
        <f>((D34-'2023'!D34)/'2023'!D34)*100%</f>
        <v>0</v>
      </c>
    </row>
    <row r="35" spans="1:6" ht="21.75" customHeight="1">
      <c r="A35" s="20">
        <v>1</v>
      </c>
      <c r="B35" s="23" t="s">
        <v>8</v>
      </c>
      <c r="C35" s="17">
        <f>C36</f>
        <v>250000000</v>
      </c>
      <c r="D35" s="17">
        <f>D36</f>
        <v>120535000</v>
      </c>
      <c r="E35" s="28">
        <f t="shared" si="0"/>
        <v>0.48214</v>
      </c>
      <c r="F35" s="28">
        <f>((D35-'2023'!D35)/'2023'!D35)*100%</f>
        <v>0</v>
      </c>
    </row>
    <row r="36" spans="1:6" ht="21.75" customHeight="1">
      <c r="A36" s="6"/>
      <c r="B36" s="22" t="s">
        <v>29</v>
      </c>
      <c r="C36" s="16">
        <v>250000000</v>
      </c>
      <c r="D36" s="16">
        <f>D18</f>
        <v>120535000</v>
      </c>
      <c r="E36" s="28">
        <f t="shared" si="0"/>
        <v>0.48214</v>
      </c>
      <c r="F36" s="28">
        <f>((D36-'2023'!D36)/'2023'!D36)*100%</f>
        <v>0</v>
      </c>
    </row>
    <row r="37" spans="1:6" ht="19.5" customHeight="1">
      <c r="A37" s="6"/>
      <c r="B37" s="22" t="s">
        <v>9</v>
      </c>
      <c r="C37" s="17"/>
      <c r="D37" s="17"/>
      <c r="E37" s="28"/>
      <c r="F37" s="28"/>
    </row>
    <row r="38" spans="1:6" ht="19.5" customHeight="1">
      <c r="A38" s="20">
        <v>2</v>
      </c>
      <c r="B38" s="22" t="s">
        <v>10</v>
      </c>
      <c r="C38" s="17">
        <v>30000000</v>
      </c>
      <c r="D38" s="17">
        <f>D29</f>
        <v>0</v>
      </c>
      <c r="E38" s="28"/>
      <c r="F38" s="33" t="s">
        <v>47</v>
      </c>
    </row>
    <row r="39" spans="1:6" ht="19.5" customHeight="1">
      <c r="A39" s="6"/>
      <c r="B39" s="22" t="s">
        <v>30</v>
      </c>
      <c r="C39" s="16">
        <f>C38</f>
        <v>30000000</v>
      </c>
      <c r="D39" s="16">
        <f>1298000+1929000+292000</f>
        <v>3519000</v>
      </c>
      <c r="E39" s="28">
        <f t="shared" si="0"/>
        <v>0.1173</v>
      </c>
      <c r="F39" s="33" t="s">
        <v>45</v>
      </c>
    </row>
    <row r="40" spans="1:6" ht="20.25" customHeight="1">
      <c r="A40" s="8"/>
      <c r="B40" s="22" t="s">
        <v>11</v>
      </c>
      <c r="C40" s="17"/>
      <c r="D40" s="17"/>
      <c r="E40" s="28"/>
      <c r="F40" s="28"/>
    </row>
    <row r="41" spans="1:7" s="11" customFormat="1" ht="30.75">
      <c r="A41" s="6" t="s">
        <v>23</v>
      </c>
      <c r="B41" s="21" t="s">
        <v>37</v>
      </c>
      <c r="C41" s="17">
        <f>C42</f>
        <v>1849000000</v>
      </c>
      <c r="D41" s="17">
        <f>D42</f>
        <v>330500317</v>
      </c>
      <c r="E41" s="28">
        <f t="shared" si="0"/>
        <v>0.1787454391563007</v>
      </c>
      <c r="F41" s="28">
        <f>((D41-'2023'!D41)/'2023'!D41)*100%</f>
        <v>0</v>
      </c>
      <c r="G41" s="10"/>
    </row>
    <row r="42" spans="1:7" s="11" customFormat="1" ht="21" customHeight="1">
      <c r="A42" s="6" t="s">
        <v>6</v>
      </c>
      <c r="B42" s="21" t="s">
        <v>24</v>
      </c>
      <c r="C42" s="17">
        <v>1849000000</v>
      </c>
      <c r="D42" s="17">
        <f>D43</f>
        <v>330500317</v>
      </c>
      <c r="E42" s="28">
        <f t="shared" si="0"/>
        <v>0.1787454391563007</v>
      </c>
      <c r="F42" s="28">
        <f>((D42-'2023'!D42)/'2023'!D42)*100%</f>
        <v>0</v>
      </c>
      <c r="G42" s="10"/>
    </row>
    <row r="43" spans="1:7" s="11" customFormat="1" ht="25.5" customHeight="1">
      <c r="A43" s="6">
        <v>1</v>
      </c>
      <c r="B43" s="21" t="s">
        <v>19</v>
      </c>
      <c r="C43" s="17">
        <v>1849000000</v>
      </c>
      <c r="D43" s="17">
        <f>D44+D45</f>
        <v>330500317</v>
      </c>
      <c r="E43" s="28">
        <f t="shared" si="0"/>
        <v>0.1787454391563007</v>
      </c>
      <c r="F43" s="28">
        <f>((D43-'2023'!D43)/'2023'!D43)*100%</f>
        <v>0</v>
      </c>
      <c r="G43" s="10"/>
    </row>
    <row r="44" spans="1:7" s="14" customFormat="1" ht="23.25" customHeight="1">
      <c r="A44" s="8" t="s">
        <v>25</v>
      </c>
      <c r="B44" s="22" t="s">
        <v>20</v>
      </c>
      <c r="C44" s="16">
        <v>1469000000</v>
      </c>
      <c r="D44" s="16">
        <v>329862317</v>
      </c>
      <c r="E44" s="28">
        <f t="shared" si="0"/>
        <v>0.22454888835942818</v>
      </c>
      <c r="F44" s="28">
        <f>((D44-'2023'!D44)/'2023'!D44)*100%</f>
        <v>0</v>
      </c>
      <c r="G44" s="13"/>
    </row>
    <row r="45" spans="1:9" s="14" customFormat="1" ht="33.75" customHeight="1">
      <c r="A45" s="1" t="s">
        <v>26</v>
      </c>
      <c r="B45" s="24" t="s">
        <v>27</v>
      </c>
      <c r="C45" s="2">
        <v>380000000</v>
      </c>
      <c r="D45" s="2">
        <v>638000</v>
      </c>
      <c r="E45" s="28">
        <f t="shared" si="0"/>
        <v>0.0016789473684210526</v>
      </c>
      <c r="F45" s="28">
        <v>0</v>
      </c>
      <c r="G45" s="13"/>
      <c r="I45" s="25"/>
    </row>
    <row r="47" spans="4:6" ht="16.5">
      <c r="D47" s="37"/>
      <c r="E47" s="37"/>
      <c r="F47" s="37"/>
    </row>
    <row r="52" spans="4:6" ht="16.5">
      <c r="D52" s="37"/>
      <c r="E52" s="37"/>
      <c r="F52" s="37"/>
    </row>
  </sheetData>
  <sheetProtection/>
  <mergeCells count="12">
    <mergeCell ref="A1:F1"/>
    <mergeCell ref="A4:B4"/>
    <mergeCell ref="A6:F6"/>
    <mergeCell ref="A7:F7"/>
    <mergeCell ref="A8:F8"/>
    <mergeCell ref="A9:F9"/>
    <mergeCell ref="A11:F11"/>
    <mergeCell ref="A12:F12"/>
    <mergeCell ref="C13:D13"/>
    <mergeCell ref="E13:F13"/>
    <mergeCell ref="D47:F47"/>
    <mergeCell ref="D52:F52"/>
  </mergeCells>
  <printOptions/>
  <pageMargins left="0.7" right="0.7" top="0.75" bottom="0.75" header="0.3" footer="0.3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User</cp:lastModifiedBy>
  <cp:lastPrinted>2023-05-07T04:53:04Z</cp:lastPrinted>
  <dcterms:created xsi:type="dcterms:W3CDTF">2019-10-29T09:45:26Z</dcterms:created>
  <dcterms:modified xsi:type="dcterms:W3CDTF">2024-04-19T02:11:44Z</dcterms:modified>
  <cp:category/>
  <cp:version/>
  <cp:contentType/>
  <cp:contentStatus/>
</cp:coreProperties>
</file>